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_Portada &amp; Guía" state="visible" r:id="rId4"/>
    <sheet sheetId="2" name="02_Normativa_Ley27440" state="visible" r:id="rId5"/>
    <sheet sheetId="3" name="03_Monitor_FCE" state="visible" r:id="rId6"/>
    <sheet sheetId="4" name="04_Liquidacion_MAV" state="visible" r:id="rId7"/>
  </sheets>
  <calcPr calcId="171027"/>
</workbook>
</file>

<file path=xl/sharedStrings.xml><?xml version="1.0" encoding="utf-8"?>
<sst xmlns="http://schemas.openxmlformats.org/spreadsheetml/2006/main" count="97" uniqueCount="90">
  <si>
    <t>EF FINANZAS · MODELO CUANTITATIVO CORPORATIVO</t>
  </si>
  <si>
    <t>GESTIÓN &amp; CESIÓN DE FACTURAS DE CRÉDITO ELECTRÓNICAS MIPYME</t>
  </si>
  <si>
    <t>Régimen Ley 27.440, aceptación tácita/expresa, retenciones y negociación MAV</t>
  </si>
  <si>
    <t>Categoría Analítica:</t>
  </si>
  <si>
    <t>Crédito &amp; Financiamiento Pyme</t>
  </si>
  <si>
    <t>Metodología &amp; Autor:</t>
  </si>
  <si>
    <t>Emanuel Favretto · Especialista en Finanzas Cuantitativas</t>
  </si>
  <si>
    <t>Portal Oficial:</t>
  </si>
  <si>
    <t>https://effinanzas.com.ar</t>
  </si>
  <si>
    <t>Versión del Modelo:</t>
  </si>
  <si>
    <t>2.5 (Edición Corporativa Institucional — Octubre 2026)</t>
  </si>
  <si>
    <t>Compatibilidad Técnica:</t>
  </si>
  <si>
    <t>Microsoft Excel 2016+ (.xlsx) &amp; Google Sheets (.gsheet)</t>
  </si>
  <si>
    <t>Licencia de Uso:</t>
  </si>
  <si>
    <t>Uso Profesional Libre / Formato Abierto con Fórmulas Dinámicas</t>
  </si>
  <si>
    <t>Contacto &amp; Soporte PyME:</t>
  </si>
  <si>
    <t>consultas@effinanzas.com.ar</t>
  </si>
  <si>
    <t>CONVENCIÓN FINANCIERA DE CELDAS &amp; CÓDIGO DE COLORES</t>
  </si>
  <si>
    <t>Celdas Celestes (#E0F2FE)</t>
  </si>
  <si>
    <t>Celdas de Input: Datos de entrada que usted debe cargar con información de su empresa.</t>
  </si>
  <si>
    <t>Celdas Blancas (#FFFFFF)</t>
  </si>
  <si>
    <t>Celdas de Cálculo: Fórmulas matemáticas automatizadas. No requieren edición manual.</t>
  </si>
  <si>
    <t>Celdas Grises (#F1F5F9)</t>
  </si>
  <si>
    <t>Totales &amp; Subtotales: Agrupaciones y saldos contables con doble línea inferior.</t>
  </si>
  <si>
    <t>Celdas Verdes (#ECFDF5)</t>
  </si>
  <si>
    <t>Resultados Clave / KPIs: Indicadores de decisión ejecutiva y rentabilidad.</t>
  </si>
  <si>
    <t>GUÍA DE IMPLEMENTACIÓN RÁPIDA (PASO A PASO)</t>
  </si>
  <si>
    <t>Paso 1:</t>
  </si>
  <si>
    <t>Cargue en "02_Monitor_FCE" las facturas emitidas a Grandes Empresas con fecha de emisión y de puesta a disposición.</t>
  </si>
  <si>
    <t>Paso 2:</t>
  </si>
  <si>
    <t>El modelo calcula el vencimiento del plazo de aceptación tácita legal (21 días corridos).</t>
  </si>
  <si>
    <t>Paso 3:</t>
  </si>
  <si>
    <t>Estime las retenciones impositivas y el monto neto transferible a Caja de Valores / MAV.</t>
  </si>
  <si>
    <t>Paso 4:</t>
  </si>
  <si>
    <t>Calcule el neto a cobrar en caso de venta anticipada en el Mercado de Capitales.</t>
  </si>
  <si>
    <t>RÉGIMEN LEGAL DE FACTURAS DE CRÉDITO (LEY 27.440)</t>
  </si>
  <si>
    <t>Concepto / Parámetro Legal</t>
  </si>
  <si>
    <t>Parámetro</t>
  </si>
  <si>
    <t>Base Normativa &amp; Aplicación</t>
  </si>
  <si>
    <t>Plazo de Aceptación Tácita (Días Corridos)</t>
  </si>
  <si>
    <t>Plazo legal desde puesta a disposición en domicilio fiscal.</t>
  </si>
  <si>
    <t>Tasa de Descuento MAV Estimada (TNA %)</t>
  </si>
  <si>
    <t>Tasa anual estimada de corte para negociación en MAV.</t>
  </si>
  <si>
    <t>Arancel Custodia Caja de Valores (%)</t>
  </si>
  <si>
    <t>0.03% arancel de custodia y anotación en cuenta.</t>
  </si>
  <si>
    <t>Arancel de Negociación Mercado (%)</t>
  </si>
  <si>
    <t>0.05% arancel por negociación bursátil.</t>
  </si>
  <si>
    <t>Alícuota Retención Estimada Ganancias (%)</t>
  </si>
  <si>
    <t>Retención en la fuente por Grandes Empresas (RG 830).</t>
  </si>
  <si>
    <t>Alícuota Retención Estimada IVA (%)</t>
  </si>
  <si>
    <t>Retención general de IVA a proveedores (RG 2854).</t>
  </si>
  <si>
    <t>TABLERO DE SEGUIMIENTO DE FACTURAS MiPyME (LEY 27.440)</t>
  </si>
  <si>
    <t>N° FCE</t>
  </si>
  <si>
    <t>Gran Empresa Cliente</t>
  </si>
  <si>
    <t>Emisión</t>
  </si>
  <si>
    <t>Aceptación Tácita</t>
  </si>
  <si>
    <t>Importe Bruto</t>
  </si>
  <si>
    <t>Retenciones Est.</t>
  </si>
  <si>
    <t>Neto Negociable</t>
  </si>
  <si>
    <t>Estado Legal</t>
  </si>
  <si>
    <t>FCA 0002-0004512</t>
  </si>
  <si>
    <t>YPF S.A.</t>
  </si>
  <si>
    <t>10/09/2026</t>
  </si>
  <si>
    <t>01/10/2026</t>
  </si>
  <si>
    <t>Aceptada Tácita</t>
  </si>
  <si>
    <t>FCA 0002-0004520</t>
  </si>
  <si>
    <t>Telecom Argentina S.A.</t>
  </si>
  <si>
    <t>15/09/2026</t>
  </si>
  <si>
    <t>06/10/2026</t>
  </si>
  <si>
    <t>Aceptada Expresa</t>
  </si>
  <si>
    <t>FCA 0002-0004535</t>
  </si>
  <si>
    <t>Pan American Energy S.L.</t>
  </si>
  <si>
    <t>22/09/2026</t>
  </si>
  <si>
    <t>13/10/2026</t>
  </si>
  <si>
    <t>Pendiente</t>
  </si>
  <si>
    <t>FCA 0002-0004544</t>
  </si>
  <si>
    <t>Cervecería Quilmes S.A.</t>
  </si>
  <si>
    <t>28/09/2026</t>
  </si>
  <si>
    <t>19/10/2026</t>
  </si>
  <si>
    <t>TOTAL CARTERA FCE</t>
  </si>
  <si>
    <t>4 Comprobantes</t>
  </si>
  <si>
    <t/>
  </si>
  <si>
    <t>En Seguimiento</t>
  </si>
  <si>
    <t>SIMULADOR DE CESIÓN Y DESCUENTO BURSÁTIL (MAV / BYMA)</t>
  </si>
  <si>
    <t>Neto a Negociar</t>
  </si>
  <si>
    <t>Plazo (Días)</t>
  </si>
  <si>
    <t>Descuento TNA</t>
  </si>
  <si>
    <t>Aranceles Bolsa</t>
  </si>
  <si>
    <t>Neto a Cobrar</t>
  </si>
  <si>
    <t>TOTAL LIQUIDADO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</si>
</sst>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 &quot;#,##0"/>
  </numFmts>
  <fonts count="14" x14ac:knownFonts="1">
    <font>
      <color theme="1"/>
      <family val="2"/>
      <scheme val="minor"/>
      <sz val="11"/>
      <name val="Calibri"/>
    </font>
    <font>
      <b/>
      <color rgb="FF0284C7"/>
      <sz val="11"/>
      <name val="Segoe UI"/>
    </font>
    <font>
      <b/>
      <color rgb="FFFFFFFF"/>
      <sz val="15"/>
      <name val="Segoe UI"/>
    </font>
    <font>
      <i/>
      <color rgb="FF94A3B8"/>
      <sz val="10"/>
      <name val="Segoe UI"/>
    </font>
    <font>
      <b/>
      <color rgb="FF1E293B"/>
      <sz val="10"/>
      <name val="Segoe UI"/>
    </font>
    <font>
      <color rgb="FF0F172A"/>
      <sz val="10"/>
      <name val="Segoe UI"/>
    </font>
    <font>
      <b/>
      <color rgb="FFFFFFFF"/>
      <sz val="10"/>
      <name val="Segoe UI"/>
    </font>
    <font>
      <b/>
      <color rgb="FF0369A1"/>
      <sz val="9"/>
      <name val="Segoe UI"/>
    </font>
    <font>
      <color rgb="FF0F172A"/>
      <sz val="9"/>
      <name val="Segoe UI"/>
    </font>
    <font>
      <b/>
      <color rgb="FF0F172A"/>
      <sz val="9"/>
      <name val="Segoe UI"/>
    </font>
    <font>
      <b/>
      <color rgb="FF0284C7"/>
      <sz val="9"/>
      <name val="Segoe UI"/>
    </font>
    <font>
      <b/>
      <color rgb="FFFFFFFF"/>
      <sz val="13"/>
      <name val="Segoe UI"/>
    </font>
    <font>
      <b/>
      <color rgb="FF0F172A"/>
      <sz val="10"/>
      <name val="Segoe UI"/>
    </font>
    <font>
      <b/>
      <color rgb="FF0369A1"/>
      <sz val="10"/>
      <name val="Segoe UI"/>
    </font>
  </fonts>
  <fills count="9">
    <fill>
      <patternFill patternType="none"/>
    </fill>
    <fill>
      <patternFill patternType="gray125"/>
    </fill>
    <fill>
      <patternFill patternType="solid">
        <fgColor rgb="FF0B192C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334155"/>
      </patternFill>
    </fill>
    <fill>
      <patternFill patternType="solid">
        <fgColor rgb="FFE0F2FE"/>
      </patternFill>
    </fill>
    <fill>
      <patternFill patternType="solid">
        <fgColor rgb="FF1E293B"/>
      </patternFill>
    </fill>
    <fill>
      <patternFill patternType="solid">
        <fgColor rgb="FFF1F5F9"/>
      </patternFill>
    </fill>
  </fills>
  <borders count="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 style="thin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medium">
        <color rgb="FF0B192C"/>
      </bottom>
      <diagonal/>
    </border>
    <border>
      <left style="thin">
        <color rgb="FF7DD3FC"/>
      </left>
      <right style="thin">
        <color rgb="FF7DD3FC"/>
      </right>
      <top style="thin">
        <color rgb="FF7DD3FC"/>
      </top>
      <bottom style="thin">
        <color rgb="FF7DD3FC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/>
    <xf numFmtId="0" fontId="5" fillId="4" borderId="1" xfId="0" applyFont="1" applyFill="1" applyBorder="1"/>
    <xf numFmtId="0" fontId="6" fillId="5" borderId="2" xfId="0" applyFont="1" applyFill="1" applyBorder="1" applyAlignment="1">
      <alignment horizontal="left" vertical="center" indent="1"/>
    </xf>
    <xf numFmtId="0" fontId="7" fillId="6" borderId="1" xfId="0" applyFont="1" applyFill="1" applyBorder="1" applyAlignment="1">
      <alignment vertical="center" indent="1"/>
    </xf>
    <xf numFmtId="0" fontId="8" fillId="0" borderId="1" xfId="0" applyFont="1" applyBorder="1"/>
    <xf numFmtId="0" fontId="9" fillId="3" borderId="1" xfId="0" applyFont="1" applyFill="1" applyBorder="1" applyAlignment="1">
      <alignment vertical="center" indent="1"/>
    </xf>
    <xf numFmtId="0" fontId="10" fillId="0" borderId="1" xfId="0" applyFont="1" applyBorder="1" applyAlignment="1">
      <alignment vertical="center" indent="1"/>
    </xf>
    <xf numFmtId="0" fontId="11" fillId="2" borderId="0" xfId="0" applyFont="1" applyFill="1" applyAlignment="1">
      <alignment horizontal="left" vertical="center" indent="1"/>
    </xf>
    <xf numFmtId="0" fontId="6" fillId="7" borderId="3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indent="1"/>
    </xf>
    <xf numFmtId="3" fontId="13" fillId="6" borderId="4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 indent="1"/>
    </xf>
    <xf numFmtId="10" fontId="13" fillId="6" borderId="4" xfId="0" applyNumberFormat="1" applyFont="1" applyFill="1" applyBorder="1" applyAlignment="1">
      <alignment horizontal="right" vertical="center"/>
    </xf>
    <xf numFmtId="0" fontId="6" fillId="7" borderId="3" xfId="0" applyFont="1" applyFill="1" applyBorder="1" applyAlignment="1">
      <alignment horizontal="right" vertical="center" wrapText="1"/>
    </xf>
    <xf numFmtId="0" fontId="13" fillId="6" borderId="4" xfId="0" applyFont="1" applyFill="1" applyBorder="1" applyAlignment="1">
      <alignment horizontal="left" vertical="center"/>
    </xf>
    <xf numFmtId="164" fontId="13" fillId="6" borderId="4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0" fontId="12" fillId="8" borderId="5" xfId="0" applyFont="1" applyFill="1" applyBorder="1" applyAlignment="1">
      <alignment horizontal="right" vertical="center"/>
    </xf>
    <xf numFmtId="164" fontId="12" fillId="8" borderId="5" xfId="0" applyNumberFormat="1" applyFont="1" applyFill="1" applyBorder="1" applyAlignment="1">
      <alignment horizontal="right" vertical="center"/>
    </xf>
    <xf numFmtId="3" fontId="12" fillId="8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8" customWidth="1"/>
    <col min="3" max="3" width="68" customWidth="1"/>
    <col min="4" max="4" width="10" customWidth="1"/>
  </cols>
  <sheetData>
    <row r="2" ht="30" customHeight="1" spans="2:3" x14ac:dyDescent="0.25">
      <c r="B2" s="1" t="s">
        <v>0</v>
      </c>
      <c r="C2" s="1"/>
    </row>
    <row r="3" ht="35" customHeight="1" spans="2:3" x14ac:dyDescent="0.25">
      <c r="B3" s="2" t="s">
        <v>1</v>
      </c>
      <c r="C3" s="2"/>
    </row>
    <row r="4" ht="25" customHeight="1" spans="2:3" x14ac:dyDescent="0.25">
      <c r="B4" s="3" t="s">
        <v>2</v>
      </c>
      <c r="C4" s="3"/>
    </row>
    <row r="6" ht="22" customHeight="1" spans="2:3" x14ac:dyDescent="0.25">
      <c r="B6" s="4" t="s">
        <v>3</v>
      </c>
      <c r="C6" s="5" t="s">
        <v>4</v>
      </c>
    </row>
    <row r="7" ht="22" customHeight="1" spans="2:3" x14ac:dyDescent="0.25">
      <c r="B7" s="4" t="s">
        <v>5</v>
      </c>
      <c r="C7" s="5" t="s">
        <v>6</v>
      </c>
    </row>
    <row r="8" ht="22" customHeight="1" spans="2:3" x14ac:dyDescent="0.25">
      <c r="B8" s="4" t="s">
        <v>7</v>
      </c>
      <c r="C8" s="5" t="s">
        <v>8</v>
      </c>
    </row>
    <row r="9" ht="22" customHeight="1" spans="2:3" x14ac:dyDescent="0.25">
      <c r="B9" s="4" t="s">
        <v>9</v>
      </c>
      <c r="C9" s="5" t="s">
        <v>10</v>
      </c>
    </row>
    <row r="10" ht="22" customHeight="1" spans="2:3" x14ac:dyDescent="0.25">
      <c r="B10" s="4" t="s">
        <v>11</v>
      </c>
      <c r="C10" s="5" t="s">
        <v>12</v>
      </c>
    </row>
    <row r="11" ht="22" customHeight="1" spans="2:3" x14ac:dyDescent="0.25">
      <c r="B11" s="4" t="s">
        <v>13</v>
      </c>
      <c r="C11" s="5" t="s">
        <v>14</v>
      </c>
    </row>
    <row r="12" ht="22" customHeight="1" spans="2:3" x14ac:dyDescent="0.25">
      <c r="B12" s="4" t="s">
        <v>15</v>
      </c>
      <c r="C12" s="5" t="s">
        <v>16</v>
      </c>
    </row>
    <row r="14" ht="25" customHeight="1" spans="2:3" x14ac:dyDescent="0.25">
      <c r="B14" s="6" t="s">
        <v>17</v>
      </c>
      <c r="C14" s="6"/>
    </row>
    <row r="15" ht="20" customHeight="1" spans="2:3" x14ac:dyDescent="0.25">
      <c r="B15" s="7" t="s">
        <v>18</v>
      </c>
      <c r="C15" s="8" t="s">
        <v>19</v>
      </c>
    </row>
    <row r="16" ht="20" customHeight="1" spans="2:3" x14ac:dyDescent="0.25">
      <c r="B16" s="9" t="s">
        <v>20</v>
      </c>
      <c r="C16" s="8" t="s">
        <v>21</v>
      </c>
    </row>
    <row r="17" ht="20" customHeight="1" spans="2:3" x14ac:dyDescent="0.25">
      <c r="B17" s="9" t="s">
        <v>22</v>
      </c>
      <c r="C17" s="8" t="s">
        <v>23</v>
      </c>
    </row>
    <row r="18" ht="20" customHeight="1" spans="2:3" x14ac:dyDescent="0.25">
      <c r="B18" s="9" t="s">
        <v>24</v>
      </c>
      <c r="C18" s="8" t="s">
        <v>25</v>
      </c>
    </row>
    <row r="20" ht="25" customHeight="1" spans="2:3" x14ac:dyDescent="0.25">
      <c r="B20" s="6" t="s">
        <v>26</v>
      </c>
      <c r="C20" s="6"/>
    </row>
    <row r="21" ht="22" customHeight="1" spans="2:3" x14ac:dyDescent="0.25">
      <c r="B21" s="10" t="s">
        <v>27</v>
      </c>
      <c r="C21" s="8" t="s">
        <v>28</v>
      </c>
    </row>
    <row r="22" ht="22" customHeight="1" spans="2:3" x14ac:dyDescent="0.25">
      <c r="B22" s="10" t="s">
        <v>29</v>
      </c>
      <c r="C22" s="8" t="s">
        <v>30</v>
      </c>
    </row>
    <row r="23" ht="22" customHeight="1" spans="2:3" x14ac:dyDescent="0.25">
      <c r="B23" s="10" t="s">
        <v>31</v>
      </c>
      <c r="C23" s="8" t="s">
        <v>32</v>
      </c>
    </row>
    <row r="24" ht="22" customHeight="1" spans="2:3" x14ac:dyDescent="0.25">
      <c r="B24" s="10" t="s">
        <v>33</v>
      </c>
      <c r="C24" s="8" t="s">
        <v>34</v>
      </c>
    </row>
  </sheetData>
  <mergeCells count="5">
    <mergeCell ref="B2:C2"/>
    <mergeCell ref="B3:C3"/>
    <mergeCell ref="B4:C4"/>
    <mergeCell ref="B14:C14"/>
    <mergeCell ref="B20:C2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"/>
  <sheetViews>
    <sheetView workbookViewId="0"/>
  </sheetViews>
  <sheetFormatPr defaultRowHeight="15" outlineLevelRow="0" outlineLevelCol="0" x14ac:dyDescent="55"/>
  <cols>
    <col min="1" max="1" width="4" customWidth="1"/>
    <col min="2" max="2" width="35" customWidth="1"/>
    <col min="3" max="3" width="18" customWidth="1"/>
    <col min="4" max="4" width="45" customWidth="1"/>
  </cols>
  <sheetData>
    <row r="2" ht="28" customHeight="1" spans="2:4" x14ac:dyDescent="0.25">
      <c r="B2" s="11" t="s">
        <v>35</v>
      </c>
      <c r="C2" s="11"/>
      <c r="D2" s="11"/>
    </row>
    <row r="3" ht="24" customHeight="1" spans="2:4" x14ac:dyDescent="0.25">
      <c r="B3" s="12" t="s">
        <v>36</v>
      </c>
      <c r="C3" s="13" t="s">
        <v>37</v>
      </c>
      <c r="D3" s="12" t="s">
        <v>38</v>
      </c>
    </row>
    <row r="4" ht="22" customHeight="1" spans="2:4" x14ac:dyDescent="0.25">
      <c r="B4" s="14" t="s">
        <v>39</v>
      </c>
      <c r="C4" s="15">
        <v>21</v>
      </c>
      <c r="D4" s="16" t="s">
        <v>40</v>
      </c>
    </row>
    <row r="5" ht="22" customHeight="1" spans="2:4" x14ac:dyDescent="0.25">
      <c r="B5" s="14" t="s">
        <v>41</v>
      </c>
      <c r="C5" s="17">
        <v>0.39</v>
      </c>
      <c r="D5" s="16" t="s">
        <v>42</v>
      </c>
    </row>
    <row r="6" ht="22" customHeight="1" spans="2:4" x14ac:dyDescent="0.25">
      <c r="B6" s="14" t="s">
        <v>43</v>
      </c>
      <c r="C6" s="17">
        <v>0.0003</v>
      </c>
      <c r="D6" s="16" t="s">
        <v>44</v>
      </c>
    </row>
    <row r="7" ht="22" customHeight="1" spans="2:4" x14ac:dyDescent="0.25">
      <c r="B7" s="14" t="s">
        <v>45</v>
      </c>
      <c r="C7" s="17">
        <v>0.0005</v>
      </c>
      <c r="D7" s="16" t="s">
        <v>46</v>
      </c>
    </row>
    <row r="8" ht="22" customHeight="1" spans="2:4" x14ac:dyDescent="0.25">
      <c r="B8" s="14" t="s">
        <v>47</v>
      </c>
      <c r="C8" s="17">
        <v>0.02</v>
      </c>
      <c r="D8" s="16" t="s">
        <v>48</v>
      </c>
    </row>
    <row r="9" ht="22" customHeight="1" spans="2:4" x14ac:dyDescent="0.25">
      <c r="B9" s="14" t="s">
        <v>49</v>
      </c>
      <c r="C9" s="17">
        <v>0.08</v>
      </c>
      <c r="D9" s="16" t="s">
        <v>50</v>
      </c>
    </row>
  </sheetData>
  <mergeCells count="1">
    <mergeCell ref="B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"/>
  <sheetViews>
    <sheetView workbookViewId="0"/>
  </sheetViews>
  <sheetFormatPr defaultRowHeight="15" outlineLevelRow="0" outlineLevelCol="0" x14ac:dyDescent="55"/>
  <cols>
    <col min="1" max="1" width="4" customWidth="1"/>
    <col min="2" max="2" width="18" customWidth="1"/>
    <col min="3" max="3" width="28" customWidth="1"/>
    <col min="4" max="5" width="14" customWidth="1"/>
    <col min="6" max="7" width="16" customWidth="1"/>
    <col min="8" max="8" width="14" customWidth="1"/>
    <col min="9" max="9" width="18" customWidth="1"/>
  </cols>
  <sheetData>
    <row r="2" ht="28" customHeight="1" spans="2:9" x14ac:dyDescent="0.25">
      <c r="B2" s="11" t="s">
        <v>51</v>
      </c>
      <c r="C2" s="11"/>
      <c r="D2" s="11"/>
      <c r="E2" s="11"/>
      <c r="F2" s="11"/>
      <c r="G2" s="11"/>
      <c r="H2" s="11"/>
      <c r="I2" s="11"/>
    </row>
    <row r="3" ht="24" customHeight="1" spans="2:9" x14ac:dyDescent="0.25">
      <c r="B3" s="12" t="s">
        <v>52</v>
      </c>
      <c r="C3" s="12" t="s">
        <v>53</v>
      </c>
      <c r="D3" s="12" t="s">
        <v>54</v>
      </c>
      <c r="E3" s="12" t="s">
        <v>55</v>
      </c>
      <c r="F3" s="18" t="s">
        <v>56</v>
      </c>
      <c r="G3" s="18" t="s">
        <v>57</v>
      </c>
      <c r="H3" s="18" t="s">
        <v>58</v>
      </c>
      <c r="I3" s="12" t="s">
        <v>59</v>
      </c>
    </row>
    <row r="4" ht="20" customHeight="1" spans="2:9" x14ac:dyDescent="0.25">
      <c r="B4" s="19" t="s">
        <v>60</v>
      </c>
      <c r="C4" s="19" t="s">
        <v>61</v>
      </c>
      <c r="D4" s="19" t="s">
        <v>62</v>
      </c>
      <c r="E4" s="19" t="s">
        <v>63</v>
      </c>
      <c r="F4" s="20">
        <v>24500000</v>
      </c>
      <c r="G4" s="20">
        <v>2450000</v>
      </c>
      <c r="H4" s="21">
        <f>=F4-G4</f>
      </c>
      <c r="I4" s="19" t="s">
        <v>64</v>
      </c>
    </row>
    <row r="5" ht="20" customHeight="1" spans="2:9" x14ac:dyDescent="0.25">
      <c r="B5" s="19" t="s">
        <v>65</v>
      </c>
      <c r="C5" s="19" t="s">
        <v>66</v>
      </c>
      <c r="D5" s="19" t="s">
        <v>67</v>
      </c>
      <c r="E5" s="19" t="s">
        <v>68</v>
      </c>
      <c r="F5" s="20">
        <v>16800000</v>
      </c>
      <c r="G5" s="20">
        <v>1680000</v>
      </c>
      <c r="H5" s="21">
        <f>=F5-G5</f>
      </c>
      <c r="I5" s="19" t="s">
        <v>69</v>
      </c>
    </row>
    <row r="6" ht="20" customHeight="1" spans="2:9" x14ac:dyDescent="0.25">
      <c r="B6" s="19" t="s">
        <v>70</v>
      </c>
      <c r="C6" s="19" t="s">
        <v>71</v>
      </c>
      <c r="D6" s="19" t="s">
        <v>72</v>
      </c>
      <c r="E6" s="19" t="s">
        <v>73</v>
      </c>
      <c r="F6" s="20">
        <v>31200000</v>
      </c>
      <c r="G6" s="20">
        <v>3120000</v>
      </c>
      <c r="H6" s="21">
        <f>=F6-G6</f>
      </c>
      <c r="I6" s="19" t="s">
        <v>74</v>
      </c>
    </row>
    <row r="7" ht="20" customHeight="1" spans="2:9" x14ac:dyDescent="0.25">
      <c r="B7" s="19" t="s">
        <v>75</v>
      </c>
      <c r="C7" s="19" t="s">
        <v>76</v>
      </c>
      <c r="D7" s="19" t="s">
        <v>77</v>
      </c>
      <c r="E7" s="19" t="s">
        <v>78</v>
      </c>
      <c r="F7" s="20">
        <v>14900000</v>
      </c>
      <c r="G7" s="20">
        <v>1490000</v>
      </c>
      <c r="H7" s="21">
        <f>=F7-G7</f>
      </c>
      <c r="I7" s="19" t="s">
        <v>74</v>
      </c>
    </row>
    <row r="8" ht="24" customHeight="1" spans="2:9" x14ac:dyDescent="0.25">
      <c r="B8" s="22" t="s">
        <v>79</v>
      </c>
      <c r="C8" s="22" t="s">
        <v>80</v>
      </c>
      <c r="D8" s="22" t="s">
        <v>81</v>
      </c>
      <c r="E8" s="22" t="s">
        <v>81</v>
      </c>
      <c r="F8" s="23">
        <f>=SUM(F4:F7)</f>
      </c>
      <c r="G8" s="23">
        <f>=SUM(G4:G7)</f>
      </c>
      <c r="H8" s="23">
        <f>=SUM(H4:H7)</f>
      </c>
      <c r="I8" s="22" t="s">
        <v>82</v>
      </c>
    </row>
  </sheetData>
  <mergeCells count="1">
    <mergeCell ref="B2:I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"/>
  <sheetViews>
    <sheetView workbookViewId="0"/>
  </sheetViews>
  <sheetFormatPr defaultRowHeight="15" outlineLevelRow="0" outlineLevelCol="0" x14ac:dyDescent="55"/>
  <cols>
    <col min="1" max="1" width="4" customWidth="1"/>
    <col min="2" max="3" width="18" customWidth="1"/>
    <col min="4" max="4" width="14" customWidth="1"/>
    <col min="5" max="7" width="18" customWidth="1"/>
  </cols>
  <sheetData>
    <row r="2" ht="28" customHeight="1" spans="2:7" x14ac:dyDescent="0.25">
      <c r="B2" s="11" t="s">
        <v>83</v>
      </c>
      <c r="C2" s="11"/>
      <c r="D2" s="11"/>
      <c r="E2" s="11"/>
      <c r="F2" s="11"/>
      <c r="G2" s="11"/>
    </row>
    <row r="3" ht="24" customHeight="1" spans="2:7" x14ac:dyDescent="0.25">
      <c r="B3" s="12" t="s">
        <v>52</v>
      </c>
      <c r="C3" s="18" t="s">
        <v>84</v>
      </c>
      <c r="D3" s="18" t="s">
        <v>85</v>
      </c>
      <c r="E3" s="18" t="s">
        <v>86</v>
      </c>
      <c r="F3" s="18" t="s">
        <v>87</v>
      </c>
      <c r="G3" s="18" t="s">
        <v>88</v>
      </c>
    </row>
    <row r="4" ht="20" customHeight="1" spans="2:7" x14ac:dyDescent="0.25">
      <c r="B4" s="16" t="s">
        <v>60</v>
      </c>
      <c r="C4" s="21">
        <f>=03_Monitor_FCE!H4</f>
      </c>
      <c r="D4" s="15">
        <v>60</v>
      </c>
      <c r="E4" s="21">
        <f>=C4*('02_Normativa_Ley27440'!C5/365)*D4</f>
      </c>
      <c r="F4" s="21">
        <f>=C4*('02_Normativa_Ley27440'!C7)*1.21</f>
      </c>
      <c r="G4" s="21">
        <f>=C4-E4-F4</f>
      </c>
    </row>
    <row r="5" ht="20" customHeight="1" spans="2:7" x14ac:dyDescent="0.25">
      <c r="B5" s="16" t="s">
        <v>65</v>
      </c>
      <c r="C5" s="21">
        <f>=03_Monitor_FCE!H5</f>
      </c>
      <c r="D5" s="15">
        <v>75</v>
      </c>
      <c r="E5" s="21">
        <f>=C5*('02_Normativa_Ley27440'!C5/365)*D5</f>
      </c>
      <c r="F5" s="21">
        <f>=C5*('02_Normativa_Ley27440'!C7)*1.21</f>
      </c>
      <c r="G5" s="21">
        <f>=C5-E5-F5</f>
      </c>
    </row>
    <row r="6" ht="20" customHeight="1" spans="2:7" x14ac:dyDescent="0.25">
      <c r="B6" s="16" t="s">
        <v>70</v>
      </c>
      <c r="C6" s="21">
        <f>=03_Monitor_FCE!H6</f>
      </c>
      <c r="D6" s="15">
        <v>90</v>
      </c>
      <c r="E6" s="21">
        <f>=C6*('02_Normativa_Ley27440'!C5/365)*D6</f>
      </c>
      <c r="F6" s="21">
        <f>=C6*('02_Normativa_Ley27440'!C7)*1.21</f>
      </c>
      <c r="G6" s="21">
        <f>=C6-E6-F6</f>
      </c>
    </row>
    <row r="7" ht="20" customHeight="1" spans="2:7" x14ac:dyDescent="0.25">
      <c r="B7" s="16" t="s">
        <v>75</v>
      </c>
      <c r="C7" s="21">
        <f>=03_Monitor_FCE!H7</f>
      </c>
      <c r="D7" s="15">
        <v>105</v>
      </c>
      <c r="E7" s="21">
        <f>=C7*('02_Normativa_Ley27440'!C5/365)*D7</f>
      </c>
      <c r="F7" s="21">
        <f>=C7*('02_Normativa_Ley27440'!C7)*1.21</f>
      </c>
      <c r="G7" s="21">
        <f>=C7-E7-F7</f>
      </c>
    </row>
    <row r="8" ht="24" customHeight="1" spans="2:7" x14ac:dyDescent="0.25">
      <c r="B8" s="22" t="s">
        <v>89</v>
      </c>
      <c r="C8" s="23">
        <f>=SUM(C4:C7)</f>
      </c>
      <c r="D8" s="24">
        <f>=AVERAGE(D4:D7)</f>
      </c>
      <c r="E8" s="23">
        <f>=SUM(E4:E7)</f>
      </c>
      <c r="F8" s="23">
        <f>=SUM(F4:F7)</f>
      </c>
      <c r="G8" s="23">
        <f>=SUM(G4:G7)</f>
      </c>
    </row>
  </sheetData>
  <mergeCells count="1">
    <mergeCell ref="B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01_Portada &amp; Guía</vt:lpstr>
      <vt:lpstr>02_Normativa_Ley27440</vt:lpstr>
      <vt:lpstr>03_Monitor_FCE</vt:lpstr>
      <vt:lpstr>04_Liquidacion_MAV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Favretto - EF Finanzas</dc:creator>
  <dc:title/>
  <dc:subject/>
  <dc:description/>
  <cp:keywords/>
  <cp:category/>
  <cp:lastModifiedBy>Unknown</cp:lastModifiedBy>
  <dcterms:created xsi:type="dcterms:W3CDTF">2026-10-11T10:24:55Z</dcterms:created>
  <dcterms:modified xsi:type="dcterms:W3CDTF">2026-10-11T10:24:55Z</dcterms:modified>
</cp:coreProperties>
</file>