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Parametros_Tasas" state="visible" r:id="rId5"/>
    <sheet sheetId="3" name="03_Liquidacion_Facturas" state="visible" r:id="rId6"/>
  </sheets>
  <calcPr calcId="171027"/>
</workbook>
</file>

<file path=xl/sharedStrings.xml><?xml version="1.0" encoding="utf-8"?>
<sst xmlns="http://schemas.openxmlformats.org/spreadsheetml/2006/main" count="85" uniqueCount="83">
  <si>
    <t>EF FINANZAS · MODELO CUANTITATIVO CORPORATIVO</t>
  </si>
  <si>
    <t>CALCULADORA DE INTERESES POR MORA ARCA &amp; DÉBITO FISCAL</t>
  </si>
  <si>
    <t>Liquidación de recargos resarcitorios/punitorios Res. ME 3/2024 e IVA 21%</t>
  </si>
  <si>
    <t>Categoría Analítica:</t>
  </si>
  <si>
    <t>Tesorería &amp; Cash Management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</si>
  <si>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</si>
  <si>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</si>
  <si>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</si>
  <si>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</si>
  <si>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</si>
  <si>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</si>
  <si>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</si>
  <si>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</si>
  <si>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</si>
  <si>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</si>
  <si>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</si>
  <si>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</si>
  <si>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</si>
  <si>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</si>
  <si>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</si>
  <si>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</si>
  <si>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</si>
  <si>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</si>
  <si>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</si>
  <si>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</si>
  <si>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</si>
  <si>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</si>
  <si>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</si>
  <si>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Revise en "02_Parametros_Tasas" las tasas resarcitorias y punitorias bimestrales de ARCA (ex-AFIP) y la alícuota de IVA (21%).</t>
  </si>
  <si>
    <t>Paso 2:</t>
  </si>
  <si>
    <t>En "03_Liquidacion_Facturas", cargue las facturas impagas con fecha de emisión, vencimiento pactado y fecha de cobro efectivo.</t>
  </si>
  <si>
    <t>Paso 3:</t>
  </si>
  <si>
    <t>El modelo calcula los días exactos de atraso, el interés base devengado y el IVA sobre intereses financieros.</t>
  </si>
  <si>
    <t>Paso 4:</t>
  </si>
  <si>
    <t>Utilice "04_Nota_Debito_Resumen" para generar el comprobante formal de reclamo a presentar al cliente moroso.</t>
  </si>
  <si>
    <t>TASAS DE MORA VIGENTES (RES. ME 3/2024)</t>
  </si>
  <si>
    <t>Concepto / Régimen</t>
  </si>
  <si>
    <t>Tasa Nominal (%)</t>
  </si>
  <si>
    <t>Descripción &amp; Base Normativa</t>
  </si>
  <si>
    <t>Tasa Resarcitoria Mensual ARCA (%)</t>
  </si>
  <si>
    <t>7.88% mensual fijado por Resolución ME para mora no litigiosa.</t>
  </si>
  <si>
    <t>Factor Diario Tasa Resarcitoria</t>
  </si>
  <si>
    <t>Cómputo por día de atraso (0.2627% diario).</t>
  </si>
  <si>
    <t>Tasa Punitoria Mensual ARCA (%)</t>
  </si>
  <si>
    <t>9.45% mensual para deudas en cobro judicial / ejecución fiscal.</t>
  </si>
  <si>
    <t>Factor Diario Tasa Punitoria</t>
  </si>
  <si>
    <t>Cómputo por día de mora judicial (0.3150% diario).</t>
  </si>
  <si>
    <t>Alícuota Débito Fiscal IVA (%)</t>
  </si>
  <si>
    <t>Alícuota general de IVA sobre intereses resarcitorios comerciales.</t>
  </si>
  <si>
    <t>Tasa Comercial PyME Pactada (TNA %)</t>
  </si>
  <si>
    <t>Tasa anual compensatoria pactada en condiciones comerciales (65% TNA).</t>
  </si>
  <si>
    <t>LIQUIDACIÓN DE INTERESES Y DÉBITO FISCAL POR FACTURA</t>
  </si>
  <si>
    <t>N° Factura</t>
  </si>
  <si>
    <t>Razón Social / Cliente</t>
  </si>
  <si>
    <t>Vencimiento</t>
  </si>
  <si>
    <t>Fecha Pago</t>
  </si>
  <si>
    <t>Días Mora</t>
  </si>
  <si>
    <t>Importe Capital</t>
  </si>
  <si>
    <t>Interés Base</t>
  </si>
  <si>
    <t>IVA 21% Interés</t>
  </si>
  <si>
    <t>Total a Reclamar</t>
  </si>
  <si>
    <t>FC-A 0004-001258</t>
  </si>
  <si>
    <t>Distribuidora del Litoral S.A.</t>
  </si>
  <si>
    <t>10/09/2026</t>
  </si>
  <si>
    <t>04/10/2026</t>
  </si>
  <si>
    <t>FC-A 0004-001290</t>
  </si>
  <si>
    <t>Supermercados del Sur S.R.L.</t>
  </si>
  <si>
    <t>15/09/2026</t>
  </si>
  <si>
    <t>30/09/2026</t>
  </si>
  <si>
    <t>FC-A 0004-001305</t>
  </si>
  <si>
    <t>Industrias Metalúrgicas Centro</t>
  </si>
  <si>
    <t>01/09/2026</t>
  </si>
  <si>
    <t>05/10/2026</t>
  </si>
  <si>
    <t>FC-A 0004-001322</t>
  </si>
  <si>
    <t>Alimentos Andinos S.A.</t>
  </si>
  <si>
    <t>20/09/2026</t>
  </si>
  <si>
    <t>08/10/2026</t>
  </si>
  <si>
    <t>FC-A 0004-001340</t>
  </si>
  <si>
    <t>Química del Plata S.A.</t>
  </si>
  <si>
    <t>05/09/2026</t>
  </si>
  <si>
    <t>25/09/2026</t>
  </si>
  <si>
    <t>TOTALES CONSOLIDADOS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</si>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</sst>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&quot;$ &quot;#,##0"/>
  </numFmts>
  <fonts count="14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F172A"/>
      <sz val="10"/>
      <name val="Segoe UI"/>
    </font>
    <font>
      <b/>
      <color rgb="FF0369A1"/>
      <sz val="10"/>
      <name val="Segoe UI"/>
    </font>
  </fonts>
  <fills count="9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indent="1"/>
    </xf>
    <xf numFmtId="10" fontId="13" fillId="6" borderId="4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right" vertical="center" wrapText="1"/>
    </xf>
    <xf numFmtId="0" fontId="13" fillId="6" borderId="4" xfId="0" applyFont="1" applyFill="1" applyBorder="1" applyAlignment="1">
      <alignment horizontal="left" vertical="center"/>
    </xf>
    <xf numFmtId="3" fontId="5" fillId="4" borderId="1" xfId="0" applyNumberFormat="1" applyFont="1" applyFill="1" applyBorder="1" applyAlignment="1">
      <alignment horizontal="right" vertical="center"/>
    </xf>
    <xf numFmtId="165" fontId="13" fillId="6" borderId="4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12" fillId="8" borderId="5" xfId="0" applyFont="1" applyFill="1" applyBorder="1" applyAlignment="1">
      <alignment horizontal="right" vertical="center"/>
    </xf>
    <xf numFmtId="3" fontId="12" fillId="8" borderId="5" xfId="0" applyNumberFormat="1" applyFont="1" applyFill="1" applyBorder="1" applyAlignment="1">
      <alignment horizontal="right" vertical="center"/>
    </xf>
    <xf numFmtId="165" fontId="12" fillId="8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3" width="20" customWidth="1"/>
    <col min="4" max="4" width="45" customWidth="1"/>
  </cols>
  <sheetData>
    <row r="2" ht="28" customHeight="1" spans="2:4" x14ac:dyDescent="0.25">
      <c r="B2" s="11" t="s">
        <v>35</v>
      </c>
      <c r="C2" s="11"/>
      <c r="D2" s="11"/>
    </row>
    <row r="3" ht="24" customHeight="1" spans="2:4" x14ac:dyDescent="0.25">
      <c r="B3" s="12" t="s">
        <v>36</v>
      </c>
      <c r="C3" s="13" t="s">
        <v>37</v>
      </c>
      <c r="D3" s="12" t="s">
        <v>38</v>
      </c>
    </row>
    <row r="4" ht="22" customHeight="1" spans="2:4" x14ac:dyDescent="0.25">
      <c r="B4" s="14" t="s">
        <v>39</v>
      </c>
      <c r="C4" s="15">
        <v>0.0788</v>
      </c>
      <c r="D4" s="16" t="s">
        <v>40</v>
      </c>
    </row>
    <row r="5" ht="22" customHeight="1" spans="2:4" x14ac:dyDescent="0.25">
      <c r="B5" s="14" t="s">
        <v>41</v>
      </c>
      <c r="C5" s="17">
        <f>=C4/30</f>
      </c>
      <c r="D5" s="16" t="s">
        <v>42</v>
      </c>
    </row>
    <row r="6" ht="22" customHeight="1" spans="2:4" x14ac:dyDescent="0.25">
      <c r="B6" s="14" t="s">
        <v>43</v>
      </c>
      <c r="C6" s="15">
        <v>0.0945</v>
      </c>
      <c r="D6" s="16" t="s">
        <v>44</v>
      </c>
    </row>
    <row r="7" ht="22" customHeight="1" spans="2:4" x14ac:dyDescent="0.25">
      <c r="B7" s="14" t="s">
        <v>45</v>
      </c>
      <c r="C7" s="17">
        <f>=C6/30</f>
      </c>
      <c r="D7" s="16" t="s">
        <v>46</v>
      </c>
    </row>
    <row r="8" ht="22" customHeight="1" spans="2:4" x14ac:dyDescent="0.25">
      <c r="B8" s="14" t="s">
        <v>47</v>
      </c>
      <c r="C8" s="15">
        <v>0.21</v>
      </c>
      <c r="D8" s="16" t="s">
        <v>48</v>
      </c>
    </row>
    <row r="9" ht="22" customHeight="1" spans="2:4" x14ac:dyDescent="0.25">
      <c r="B9" s="14" t="s">
        <v>49</v>
      </c>
      <c r="C9" s="15">
        <v>0.65</v>
      </c>
      <c r="D9" s="16" t="s">
        <v>50</v>
      </c>
    </row>
  </sheetData>
  <mergeCells count="1">
    <mergeCell ref="B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workbookViewId="0"/>
  </sheetViews>
  <sheetFormatPr defaultRowHeight="15" outlineLevelRow="0" outlineLevelCol="0" x14ac:dyDescent="55"/>
  <cols>
    <col min="1" max="1" width="4" customWidth="1"/>
    <col min="2" max="2" width="18" customWidth="1"/>
    <col min="3" max="3" width="28" customWidth="1"/>
    <col min="4" max="5" width="14" customWidth="1"/>
    <col min="6" max="6" width="12" customWidth="1"/>
    <col min="7" max="7" width="18" customWidth="1"/>
    <col min="8" max="9" width="16" customWidth="1"/>
    <col min="10" max="10" width="20" customWidth="1"/>
  </cols>
  <sheetData>
    <row r="2" ht="28" customHeight="1" spans="2:10" x14ac:dyDescent="0.25">
      <c r="B2" s="11" t="s">
        <v>51</v>
      </c>
      <c r="C2" s="11"/>
      <c r="D2" s="11"/>
      <c r="E2" s="11"/>
      <c r="F2" s="11"/>
      <c r="G2" s="11"/>
      <c r="H2" s="11"/>
      <c r="I2" s="11"/>
      <c r="J2" s="11"/>
    </row>
    <row r="3" ht="24" customHeight="1" spans="2:10" x14ac:dyDescent="0.25">
      <c r="B3" s="12" t="s">
        <v>52</v>
      </c>
      <c r="C3" s="12" t="s">
        <v>53</v>
      </c>
      <c r="D3" s="12" t="s">
        <v>54</v>
      </c>
      <c r="E3" s="12" t="s">
        <v>55</v>
      </c>
      <c r="F3" s="18" t="s">
        <v>56</v>
      </c>
      <c r="G3" s="18" t="s">
        <v>57</v>
      </c>
      <c r="H3" s="18" t="s">
        <v>58</v>
      </c>
      <c r="I3" s="18" t="s">
        <v>59</v>
      </c>
      <c r="J3" s="18" t="s">
        <v>60</v>
      </c>
    </row>
    <row r="4" ht="20" customHeight="1" spans="2:10" x14ac:dyDescent="0.25">
      <c r="B4" s="19" t="s">
        <v>61</v>
      </c>
      <c r="C4" s="19" t="s">
        <v>62</v>
      </c>
      <c r="D4" s="19" t="s">
        <v>63</v>
      </c>
      <c r="E4" s="19" t="s">
        <v>64</v>
      </c>
      <c r="F4" s="20">
        <f>=DATEVALUE(E4)-DATEVALUE(D4)</f>
      </c>
      <c r="G4" s="21">
        <v>8500000</v>
      </c>
      <c r="H4" s="22">
        <f>=G4*('02_Parametros_Tasas'!C5)*F4</f>
      </c>
      <c r="I4" s="22">
        <f>=H4*('02_Parametros_Tasas'!C8)</f>
      </c>
      <c r="J4" s="22">
        <f>=G4+H4+I4</f>
      </c>
    </row>
    <row r="5" ht="20" customHeight="1" spans="2:10" x14ac:dyDescent="0.25">
      <c r="B5" s="19" t="s">
        <v>65</v>
      </c>
      <c r="C5" s="19" t="s">
        <v>66</v>
      </c>
      <c r="D5" s="19" t="s">
        <v>67</v>
      </c>
      <c r="E5" s="19" t="s">
        <v>68</v>
      </c>
      <c r="F5" s="20">
        <f>=DATEVALUE(E5)-DATEVALUE(D5)</f>
      </c>
      <c r="G5" s="21">
        <v>14200000</v>
      </c>
      <c r="H5" s="22">
        <f>=G5*('02_Parametros_Tasas'!C5)*F5</f>
      </c>
      <c r="I5" s="22">
        <f>=H5*('02_Parametros_Tasas'!C8)</f>
      </c>
      <c r="J5" s="22">
        <f>=G5+H5+I5</f>
      </c>
    </row>
    <row r="6" ht="20" customHeight="1" spans="2:10" x14ac:dyDescent="0.25">
      <c r="B6" s="19" t="s">
        <v>69</v>
      </c>
      <c r="C6" s="19" t="s">
        <v>70</v>
      </c>
      <c r="D6" s="19" t="s">
        <v>71</v>
      </c>
      <c r="E6" s="19" t="s">
        <v>72</v>
      </c>
      <c r="F6" s="20">
        <f>=DATEVALUE(E6)-DATEVALUE(D6)</f>
      </c>
      <c r="G6" s="21">
        <v>6400000</v>
      </c>
      <c r="H6" s="22">
        <f>=G6*('02_Parametros_Tasas'!C5)*F6</f>
      </c>
      <c r="I6" s="22">
        <f>=H6*('02_Parametros_Tasas'!C8)</f>
      </c>
      <c r="J6" s="22">
        <f>=G6+H6+I6</f>
      </c>
    </row>
    <row r="7" ht="20" customHeight="1" spans="2:10" x14ac:dyDescent="0.25">
      <c r="B7" s="19" t="s">
        <v>73</v>
      </c>
      <c r="C7" s="19" t="s">
        <v>74</v>
      </c>
      <c r="D7" s="19" t="s">
        <v>75</v>
      </c>
      <c r="E7" s="19" t="s">
        <v>76</v>
      </c>
      <c r="F7" s="20">
        <f>=DATEVALUE(E7)-DATEVALUE(D7)</f>
      </c>
      <c r="G7" s="21">
        <v>11800000</v>
      </c>
      <c r="H7" s="22">
        <f>=G7*('02_Parametros_Tasas'!C5)*F7</f>
      </c>
      <c r="I7" s="22">
        <f>=H7*('02_Parametros_Tasas'!C8)</f>
      </c>
      <c r="J7" s="22">
        <f>=G7+H7+I7</f>
      </c>
    </row>
    <row r="8" ht="20" customHeight="1" spans="2:10" x14ac:dyDescent="0.25">
      <c r="B8" s="19" t="s">
        <v>77</v>
      </c>
      <c r="C8" s="19" t="s">
        <v>78</v>
      </c>
      <c r="D8" s="19" t="s">
        <v>79</v>
      </c>
      <c r="E8" s="19" t="s">
        <v>80</v>
      </c>
      <c r="F8" s="20">
        <f>=DATEVALUE(E8)-DATEVALUE(D8)</f>
      </c>
      <c r="G8" s="21">
        <v>9100000</v>
      </c>
      <c r="H8" s="22">
        <f>=G8*('02_Parametros_Tasas'!C5)*F8</f>
      </c>
      <c r="I8" s="22">
        <f>=H8*('02_Parametros_Tasas'!C8)</f>
      </c>
      <c r="J8" s="22">
        <f>=G8+H8+I8</f>
      </c>
    </row>
    <row r="9" ht="24" customHeight="1" spans="2:10" x14ac:dyDescent="0.25">
      <c r="B9" s="23" t="s">
        <v>81</v>
      </c>
      <c r="C9" s="23" t="s">
        <v>82</v>
      </c>
      <c r="D9" s="23" t="s">
        <v>82</v>
      </c>
      <c r="E9" s="23" t="s">
        <v>82</v>
      </c>
      <c r="F9" s="24">
        <f>=AVERAGE(F4:F8)</f>
      </c>
      <c r="G9" s="25">
        <f>=SUM(G4:G8)</f>
      </c>
      <c r="H9" s="25">
        <f>=SUM(H4:H8)</f>
      </c>
      <c r="I9" s="25">
        <f>=SUM(I4:I8)</f>
      </c>
      <c r="J9" s="25">
        <f>=SUM(J4:J8)</f>
      </c>
    </row>
  </sheetData>
  <mergeCells count="1">
    <mergeCell ref="B2:J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01_Portada &amp; Guía</vt:lpstr>
      <vt:lpstr>02_Parametros_Tasas</vt:lpstr>
      <vt:lpstr>03_Liquidacion_Facturas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